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ocuments\ЛамберХаус\"/>
    </mc:Choice>
  </mc:AlternateContent>
  <bookViews>
    <workbookView xWindow="120" yWindow="48" windowWidth="15576" windowHeight="9432" tabRatio="392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11" i="1" l="1"/>
  <c r="D14" i="1" l="1"/>
  <c r="D15" i="1" s="1"/>
  <c r="D12" i="1"/>
  <c r="D16" i="1" l="1"/>
  <c r="F9" i="1"/>
  <c r="F12" i="1" s="1"/>
  <c r="E12" i="1" l="1"/>
</calcChain>
</file>

<file path=xl/sharedStrings.xml><?xml version="1.0" encoding="utf-8"?>
<sst xmlns="http://schemas.openxmlformats.org/spreadsheetml/2006/main" count="35" uniqueCount="26">
  <si>
    <t>Сорт материала</t>
  </si>
  <si>
    <t>Пролёт (L), м</t>
  </si>
  <si>
    <t>Нормативная нагрузка (q), кг/м2</t>
  </si>
  <si>
    <t>Шаг балок (s), м</t>
  </si>
  <si>
    <t>Толщина балки (b), мм</t>
  </si>
  <si>
    <t>Максимальный прогиб, см</t>
  </si>
  <si>
    <t>1/</t>
  </si>
  <si>
    <r>
      <t>Ограничение прогиба ((f/L)=1/(150</t>
    </r>
    <r>
      <rPr>
        <sz val="11"/>
        <color theme="1"/>
        <rFont val="Calibri"/>
        <family val="2"/>
        <charset val="204"/>
      </rPr>
      <t>÷450))</t>
    </r>
  </si>
  <si>
    <t>f/l=</t>
  </si>
  <si>
    <t>Высота балки при расчёте по прогибу(h), мм</t>
  </si>
  <si>
    <t>Высота балки при расчёте на зыбкость(h), мм</t>
  </si>
  <si>
    <t>см.</t>
  </si>
  <si>
    <t>Ограничение прогиба на зыбкость</t>
  </si>
  <si>
    <t>&lt;</t>
  </si>
  <si>
    <t>R</t>
  </si>
  <si>
    <t>Нормативная нагрузка определяется по фактическому весу материалов и значениям полезной нагрузки. Без учёта коэффициентов надёжности по нагрузке.</t>
  </si>
  <si>
    <t>Шаг принимается по межосевому расстоянию</t>
  </si>
  <si>
    <t>Значение модуля упругости в 10000 МПа, установлено СП 64-13330-2011 "Деревянные конструкции", обязательным для расчёта по предельным состояниям второй группы (прогибу) , как для ЛВЛ, так и для древесины. В расчётах проходящих экспертизу оно должно приниматься именно таким, для прочего же, во избежание перерасхода, считаем по СТО 36554501-021-2010, страница 7.</t>
  </si>
  <si>
    <t>Сорт Rs, R, I, X. Любое другое значение или его отсутствие устанавливает значение модуля упругости в 10000 МПА.</t>
  </si>
  <si>
    <t>Упрощённый подбор сечения по жёсткости (прогибу)</t>
  </si>
  <si>
    <t>Проверка на зыбкость производится для как отдельностоящей балки. Обычно используется только для косоуров и ходовых мостиков.</t>
  </si>
  <si>
    <t>Прогиб от 100кг. В центре пролёта при текущем сечении</t>
  </si>
  <si>
    <t>мм</t>
  </si>
  <si>
    <t>м.</t>
  </si>
  <si>
    <t>кг/м2</t>
  </si>
  <si>
    <t>мм.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</si>
</sst>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0" tint="-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/>
    <xf numFmtId="0" fontId="1" fillId="4" borderId="2" xfId="0" applyFont="1" applyFill="1" applyBorder="1" applyProtection="1"/>
    <xf numFmtId="0" fontId="0" fillId="2" borderId="3" xfId="0" applyFill="1" applyBorder="1" applyProtection="1"/>
    <xf numFmtId="0" fontId="3" fillId="0" borderId="0" xfId="0" applyFont="1" applyProtection="1"/>
    <xf numFmtId="0" fontId="0" fillId="2" borderId="5" xfId="0" applyFill="1" applyBorder="1" applyProtection="1"/>
    <xf numFmtId="0" fontId="1" fillId="3" borderId="7" xfId="0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6" xfId="0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left" vertical="center"/>
    </xf>
    <xf numFmtId="0" fontId="1" fillId="3" borderId="10" xfId="0" applyFont="1" applyFill="1" applyBorder="1" applyProtection="1"/>
    <xf numFmtId="0" fontId="0" fillId="6" borderId="12" xfId="0" applyFill="1" applyBorder="1" applyProtection="1"/>
    <xf numFmtId="0" fontId="1" fillId="0" borderId="0" xfId="0" applyFont="1" applyFill="1" applyBorder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Protection="1"/>
    <xf numFmtId="0" fontId="1" fillId="0" borderId="4" xfId="0" applyFont="1" applyBorder="1" applyProtection="1"/>
    <xf numFmtId="0" fontId="0" fillId="0" borderId="4" xfId="0" applyBorder="1" applyProtection="1"/>
    <xf numFmtId="0" fontId="0" fillId="5" borderId="0" xfId="0" applyFill="1" applyProtection="1"/>
    <xf numFmtId="0" fontId="0" fillId="5" borderId="1" xfId="0" applyFill="1" applyBorder="1" applyProtection="1"/>
    <xf numFmtId="0" fontId="0" fillId="5" borderId="1" xfId="0" applyFont="1" applyFill="1" applyBorder="1" applyProtection="1"/>
    <xf numFmtId="0" fontId="5" fillId="5" borderId="0" xfId="0" applyFont="1" applyFill="1" applyProtection="1"/>
    <xf numFmtId="0" fontId="5" fillId="0" borderId="0" xfId="0" applyFont="1" applyProtection="1"/>
    <xf numFmtId="0" fontId="1" fillId="5" borderId="5" xfId="0" applyFont="1" applyFill="1" applyBorder="1" applyProtection="1"/>
    <xf numFmtId="0" fontId="0" fillId="5" borderId="11" xfId="0" applyFill="1" applyBorder="1" applyProtection="1"/>
    <xf numFmtId="0" fontId="0" fillId="5" borderId="11" xfId="0" applyFont="1" applyFill="1" applyBorder="1" applyProtection="1"/>
    <xf numFmtId="0" fontId="5" fillId="5" borderId="0" xfId="0" applyFont="1" applyFill="1" applyBorder="1" applyProtection="1"/>
    <xf numFmtId="0" fontId="0" fillId="0" borderId="0" xfId="0" applyFont="1" applyFill="1" applyBorder="1" applyProtection="1"/>
    <xf numFmtId="0" fontId="6" fillId="5" borderId="1" xfId="0" applyFont="1" applyFill="1" applyBorder="1" applyProtection="1"/>
    <xf numFmtId="0" fontId="6" fillId="3" borderId="8" xfId="0" applyFont="1" applyFill="1" applyBorder="1" applyProtection="1"/>
    <xf numFmtId="0" fontId="4" fillId="3" borderId="5" xfId="0" applyFont="1" applyFill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  <xf numFmtId="0" fontId="1" fillId="0" borderId="0" xfId="0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D5" sqref="D5"/>
    </sheetView>
  </sheetViews>
  <sheetFormatPr defaultColWidth="9.109375" defaultRowHeight="14.4" x14ac:dyDescent="0.3"/>
  <cols>
    <col min="1" max="1" width="9.109375" style="18"/>
    <col min="2" max="2" width="53.44140625" style="22" customWidth="1"/>
    <col min="3" max="3" width="4.6640625" style="18" customWidth="1"/>
    <col min="4" max="4" width="13.6640625" style="18" customWidth="1"/>
    <col min="5" max="5" width="6.5546875" style="18" customWidth="1"/>
    <col min="6" max="6" width="5.88671875" style="18" customWidth="1"/>
    <col min="7" max="7" width="9.109375" style="18"/>
    <col min="8" max="8" width="2.33203125" style="18" customWidth="1"/>
    <col min="9" max="9" width="166.44140625" style="18" customWidth="1"/>
    <col min="10" max="16384" width="9.109375" style="18"/>
  </cols>
  <sheetData>
    <row r="2" spans="1:9" ht="15.75" customHeight="1" x14ac:dyDescent="0.3">
      <c r="A2" s="42" t="s">
        <v>19</v>
      </c>
      <c r="B2" s="42"/>
      <c r="C2" s="42"/>
      <c r="D2" s="42"/>
    </row>
    <row r="3" spans="1:9" ht="15.75" customHeight="1" x14ac:dyDescent="0.25"/>
    <row r="4" spans="1:9" x14ac:dyDescent="0.3">
      <c r="A4" s="1"/>
      <c r="B4" s="7" t="s">
        <v>1</v>
      </c>
      <c r="C4" s="5"/>
      <c r="D4" s="10">
        <v>6</v>
      </c>
      <c r="E4" s="40" t="s">
        <v>23</v>
      </c>
      <c r="H4" s="18" t="s">
        <v>13</v>
      </c>
    </row>
    <row r="5" spans="1:9" x14ac:dyDescent="0.3">
      <c r="A5" s="1"/>
      <c r="B5" s="7" t="s">
        <v>2</v>
      </c>
      <c r="C5" s="5"/>
      <c r="D5" s="10">
        <v>200</v>
      </c>
      <c r="E5" s="40" t="s">
        <v>24</v>
      </c>
      <c r="H5" s="18" t="s">
        <v>13</v>
      </c>
      <c r="I5" s="18" t="s">
        <v>15</v>
      </c>
    </row>
    <row r="6" spans="1:9" x14ac:dyDescent="0.3">
      <c r="A6" s="1"/>
      <c r="B6" s="7" t="s">
        <v>3</v>
      </c>
      <c r="C6" s="5"/>
      <c r="D6" s="10">
        <v>0.625</v>
      </c>
      <c r="E6" s="40" t="s">
        <v>23</v>
      </c>
      <c r="H6" s="18" t="s">
        <v>13</v>
      </c>
      <c r="I6" s="18" t="s">
        <v>16</v>
      </c>
    </row>
    <row r="7" spans="1:9" s="19" customFormat="1" x14ac:dyDescent="0.3">
      <c r="A7" s="12"/>
      <c r="B7" s="14" t="s">
        <v>0</v>
      </c>
      <c r="C7" s="13"/>
      <c r="D7" s="10" t="s">
        <v>14</v>
      </c>
      <c r="E7" s="40"/>
      <c r="H7" s="19" t="s">
        <v>13</v>
      </c>
      <c r="I7" s="20" t="s">
        <v>18</v>
      </c>
    </row>
    <row r="8" spans="1:9" x14ac:dyDescent="0.3">
      <c r="A8" s="1"/>
      <c r="B8" s="7" t="s">
        <v>4</v>
      </c>
      <c r="C8" s="5"/>
      <c r="D8" s="10">
        <v>63</v>
      </c>
      <c r="E8" s="40" t="s">
        <v>25</v>
      </c>
      <c r="H8" s="18" t="s">
        <v>13</v>
      </c>
    </row>
    <row r="9" spans="1:9" ht="15" thickBot="1" x14ac:dyDescent="0.35">
      <c r="A9" s="3"/>
      <c r="B9" s="8" t="s">
        <v>7</v>
      </c>
      <c r="C9" s="9" t="s">
        <v>6</v>
      </c>
      <c r="D9" s="11">
        <v>250</v>
      </c>
      <c r="E9" s="21" t="s">
        <v>8</v>
      </c>
      <c r="F9" s="4">
        <f>D4*100/D9</f>
        <v>2.4</v>
      </c>
      <c r="G9" s="4" t="s">
        <v>11</v>
      </c>
      <c r="H9" s="18" t="s">
        <v>13</v>
      </c>
    </row>
    <row r="10" spans="1:9" ht="6" customHeight="1" thickTop="1" thickBot="1" x14ac:dyDescent="0.3">
      <c r="A10" s="22"/>
      <c r="B10" s="23"/>
      <c r="C10" s="23"/>
      <c r="D10" s="24"/>
      <c r="E10" s="22"/>
    </row>
    <row r="11" spans="1:9" ht="15" thickTop="1" x14ac:dyDescent="0.3">
      <c r="A11" s="16"/>
      <c r="B11" s="15" t="s">
        <v>9</v>
      </c>
      <c r="C11" s="6"/>
      <c r="D11" s="2">
        <f>ROUNDUP(POWER(((5*(D5*D6/100)*POWER(D4*100,4))/(384*(IF(D7="Rs",156000,(IF(D7="R",140000,(IF(D7="X",110000,(IF(D7="I",127000,100000))))))))*(D4*100/D9)))*12/(D8/10),(1/3)),1)*10</f>
        <v>229.00000000000003</v>
      </c>
      <c r="E11" s="17"/>
    </row>
    <row r="12" spans="1:9" x14ac:dyDescent="0.3">
      <c r="A12" s="16"/>
      <c r="B12" s="36" t="s">
        <v>5</v>
      </c>
      <c r="C12" s="37"/>
      <c r="D12" s="35">
        <f>ROUND((5*(D5*D6/100)*POWER(D4*100,4))/(384*IF(D7="Rs",156000,(IF(D7="R",140000,(IF(D7="X",110000,(IF(D7="I",127000,100000)))))))*(D8*0.1*POWER(D11*0.1,3)/12)),3)</f>
        <v>2.39</v>
      </c>
      <c r="E12" s="38" t="str">
        <f>IF(D12&lt;F12,"&lt;",IF(D12&gt;F12,"&gt;","="))</f>
        <v>&lt;</v>
      </c>
      <c r="F12" s="39">
        <f>F9</f>
        <v>2.4</v>
      </c>
      <c r="G12" s="29" t="s">
        <v>11</v>
      </c>
    </row>
    <row r="13" spans="1:9" ht="15" x14ac:dyDescent="0.25">
      <c r="A13" s="16"/>
    </row>
    <row r="14" spans="1:9" x14ac:dyDescent="0.3">
      <c r="A14" s="16"/>
      <c r="B14" s="32" t="s">
        <v>10</v>
      </c>
      <c r="C14" s="30"/>
      <c r="D14" s="27">
        <f>ROUNDUP(POWER((((100*POWER(D4*100,3))/(48*(IF(D7="Rs",156000,IF(D7="R",140000,(IF(D7="X",110000,(IF(D7="I",127000,100000)))))))*0.07))*12/(D8/10)),(1/3)),1)*10</f>
        <v>444</v>
      </c>
      <c r="E14" s="34" t="s">
        <v>22</v>
      </c>
    </row>
    <row r="15" spans="1:9" x14ac:dyDescent="0.3">
      <c r="A15" s="16"/>
      <c r="B15" s="33" t="s">
        <v>12</v>
      </c>
      <c r="C15" s="25"/>
      <c r="D15" s="28">
        <f>ROUND((100*POWER(D4*100,3))/(48*IF(D7="Rs",156000,(IF(D7="R",140000,(IF(D7="X",110000,(IF(D7="I",127000,100000)))))))*(D8*D14*D14*D14/120000)),3)</f>
        <v>7.0000000000000007E-2</v>
      </c>
      <c r="E15" s="29" t="s">
        <v>11</v>
      </c>
    </row>
    <row r="16" spans="1:9" x14ac:dyDescent="0.3">
      <c r="A16" s="16"/>
      <c r="B16" s="31" t="s">
        <v>21</v>
      </c>
      <c r="C16" s="31"/>
      <c r="D16" s="26">
        <f>ROUND((100*POWER(D4*100,3))/(48*IF(D7="Rs",156000,(IF(D7="R",140000,(IF(D7="X",110000,(IF(D7="I",127000,100000)))))))*(D8*D11*D11*D11/120000)),3)</f>
        <v>0.51</v>
      </c>
      <c r="E16" s="18" t="s">
        <v>11</v>
      </c>
    </row>
    <row r="18" spans="1:7" ht="81.75" customHeight="1" x14ac:dyDescent="0.3">
      <c r="A18" s="41" t="s">
        <v>17</v>
      </c>
      <c r="B18" s="41"/>
      <c r="C18" s="41"/>
      <c r="D18" s="41"/>
      <c r="E18" s="41"/>
      <c r="F18" s="41"/>
      <c r="G18" s="41"/>
    </row>
    <row r="19" spans="1:7" ht="33.75" customHeight="1" x14ac:dyDescent="0.3">
      <c r="A19" s="41" t="s">
        <v>20</v>
      </c>
      <c r="B19" s="41"/>
      <c r="C19" s="41"/>
      <c r="D19" s="41"/>
      <c r="E19" s="41"/>
      <c r="F19" s="41"/>
      <c r="G19" s="41"/>
    </row>
  </sheetData>
  <sheetProtection sheet="1" objects="1" scenarios="1"/>
  <mergeCells count="3">
    <mergeCell ref="A18:G18"/>
    <mergeCell ref="A19:G19"/>
    <mergeCell ref="A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SAMSUNG</cp:lastModifiedBy>
  <dcterms:created xsi:type="dcterms:W3CDTF">2011-10-11T05:10:37Z</dcterms:created>
  <dcterms:modified xsi:type="dcterms:W3CDTF">2014-10-16T08:44:24Z</dcterms:modified>
</cp:coreProperties>
</file>